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<sst xmlns="http://schemas.openxmlformats.org/spreadsheetml/2006/main" count="59" uniqueCount="54">
  <si>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SHIITAKE MUSHROOM ENTERPRISE BUDGET</t>
  </si>
  <si>
    <t>1000-log operation</t>
  </si>
  <si>
    <t>INCOME</t>
  </si>
  <si>
    <t>year 1</t>
  </si>
  <si>
    <t>year 2</t>
  </si>
  <si>
    <t>year 3</t>
  </si>
  <si>
    <t>year 4</t>
  </si>
  <si>
    <t>(1) lbs mushrooms produced</t>
  </si>
  <si>
    <t>lbs sold (fresh) 20% cull rate</t>
  </si>
  <si>
    <t>ESTABLISHMENT COSTS</t>
  </si>
  <si>
    <t>UNIT</t>
  </si>
  <si>
    <t>QUANTITY</t>
  </si>
  <si>
    <t>PRICE/UNIT</t>
  </si>
  <si>
    <t>TOTAL COST</t>
  </si>
  <si>
    <t>(2) 5" X 48" green oak logs</t>
  </si>
  <si>
    <t>log</t>
  </si>
  <si>
    <t>gal</t>
  </si>
  <si>
    <t>box</t>
  </si>
  <si>
    <t>drill</t>
  </si>
  <si>
    <t>bit</t>
  </si>
  <si>
    <t>tank</t>
  </si>
  <si>
    <t>unit</t>
  </si>
  <si>
    <t>hr</t>
  </si>
  <si>
    <t>FIXED COSTS</t>
  </si>
  <si>
    <t xml:space="preserve">Prepared by Dale Johnson, Univ. of Maryland &amp; Andy Hankins, VA State Univ. </t>
  </si>
  <si>
    <t>Number of logs</t>
  </si>
  <si>
    <t>Price per pound</t>
  </si>
  <si>
    <t>Total revenue</t>
  </si>
  <si>
    <t>Mushroom spawn</t>
  </si>
  <si>
    <t>Polyfoam plugs</t>
  </si>
  <si>
    <t>High speed drill</t>
  </si>
  <si>
    <t>Drill bits</t>
  </si>
  <si>
    <t>Water tank</t>
  </si>
  <si>
    <t>Used refrigerators</t>
  </si>
  <si>
    <t>Misc. (sprinklers/hose)</t>
  </si>
  <si>
    <t>Labor-drill, plant, cut plugs, plug, rack</t>
  </si>
  <si>
    <t>Labor-inspect &amp; water</t>
  </si>
  <si>
    <t>(3) Total establishment costs</t>
  </si>
  <si>
    <t>Boxes ($0.50/3 lb mushrooms)</t>
  </si>
  <si>
    <t>Utilities ($0.07/Kwh)</t>
  </si>
  <si>
    <t>Labor ($6/hr)</t>
  </si>
  <si>
    <t>Soak/rack-yr 1: once x 1 min/log</t>
  </si>
  <si>
    <t>Yrs 2-4: 4 times/yr x 1 min/log</t>
  </si>
  <si>
    <t xml:space="preserve">Harvest (17.5 lbs/hr) </t>
  </si>
  <si>
    <t>Hauling (wage x distance/40 mph)</t>
  </si>
  <si>
    <t>(4) Total fixed costs</t>
  </si>
  <si>
    <t>Establishment costs</t>
  </si>
  <si>
    <t>Total costs</t>
  </si>
  <si>
    <t>(5) Net revenue over total costs</t>
  </si>
  <si>
    <t>(6) Break-even price @ this yield</t>
  </si>
  <si>
    <t>(8) Total labor costs</t>
  </si>
  <si>
    <t>Total labor hours</t>
  </si>
  <si>
    <t>Hauling, $0.44/mi., 200 mi.-yr. 1; 3,000 mi ea., yrs. 2-4</t>
  </si>
  <si>
    <t>(7) Break-even yield @ Price per lb.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</si>
</sst>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8" fontId="3" fillId="0" borderId="5" xfId="0" applyNumberFormat="1" applyFont="1" applyBorder="1" applyAlignment="1">
      <alignment horizontal="right"/>
    </xf>
    <xf numFmtId="8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 horizontal="left" indent="1"/>
    </xf>
    <xf numFmtId="0" fontId="3" fillId="2" borderId="1" xfId="0" applyFont="1" applyFill="1" applyBorder="1" applyAlignment="1">
      <alignment/>
    </xf>
    <xf numFmtId="8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8" fontId="3" fillId="2" borderId="5" xfId="0" applyNumberFormat="1" applyFont="1" applyFill="1" applyBorder="1" applyAlignment="1">
      <alignment horizontal="right"/>
    </xf>
    <xf numFmtId="8" fontId="3" fillId="2" borderId="6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8" fontId="3" fillId="0" borderId="13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/>
    </xf>
    <xf numFmtId="167" fontId="3" fillId="0" borderId="14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/>
    </xf>
    <xf numFmtId="167" fontId="3" fillId="0" borderId="15" xfId="0" applyNumberFormat="1" applyFont="1" applyBorder="1" applyAlignment="1">
      <alignment horizontal="right"/>
    </xf>
    <xf numFmtId="8" fontId="4" fillId="2" borderId="5" xfId="0" applyNumberFormat="1" applyFont="1" applyFill="1" applyBorder="1" applyAlignment="1">
      <alignment horizontal="right"/>
    </xf>
    <xf numFmtId="8" fontId="5" fillId="2" borderId="6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40" fontId="3" fillId="0" borderId="5" xfId="0" applyNumberFormat="1" applyFont="1" applyBorder="1" applyAlignment="1">
      <alignment horizontal="right"/>
    </xf>
    <xf numFmtId="8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8" fontId="0" fillId="0" borderId="0" xfId="0" applyNumberFormat="1" applyAlignment="1" applyProtection="1">
      <alignment/>
      <protection hidden="1" locked="0"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0">
      <selection activeCell="E11" sqref="E11"/>
    </sheetView>
  </sheetViews>
  <sheetFormatPr defaultColWidth="9.140625" defaultRowHeight="12.75"/>
  <cols>
    <col min="1" max="1" width="31.140625" style="0" bestFit="1" customWidth="1"/>
    <col min="2" max="2" width="9.7109375" style="0" bestFit="1" customWidth="1"/>
    <col min="3" max="3" width="10.28125" style="0" bestFit="1" customWidth="1"/>
    <col min="4" max="4" width="11.421875" style="0" bestFit="1" customWidth="1"/>
    <col min="5" max="5" width="12.8515625" style="0" customWidth="1"/>
    <col min="6" max="6" width="10.7109375" style="45" hidden="1" customWidth="1"/>
    <col min="7" max="7" width="9.7109375" style="0" bestFit="1" customWidth="1"/>
  </cols>
  <sheetData>
    <row r="1" spans="1:6" ht="16.5" thickTop="1">
      <c r="A1" s="50" t="s">
        <v>0</v>
      </c>
      <c r="B1" s="51"/>
      <c r="C1" s="51"/>
      <c r="D1" s="51"/>
      <c r="E1" s="52"/>
      <c r="F1" s="43"/>
    </row>
    <row r="2" spans="1:6" ht="16.5" thickBot="1">
      <c r="A2" s="53"/>
      <c r="B2" s="54"/>
      <c r="C2" s="54"/>
      <c r="D2" s="54"/>
      <c r="E2" s="55"/>
      <c r="F2" s="43"/>
    </row>
    <row r="3" spans="1:6" ht="14.25" thickBot="1" thickTop="1">
      <c r="A3" s="56" t="s">
        <v>1</v>
      </c>
      <c r="B3" s="57"/>
      <c r="C3" s="57"/>
      <c r="D3" s="57"/>
      <c r="E3" s="58"/>
      <c r="F3" s="44"/>
    </row>
    <row r="4" spans="1:5" ht="13.5" thickTop="1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ht="12.75">
      <c r="A5" s="4" t="s">
        <v>25</v>
      </c>
      <c r="B5" s="28">
        <v>1000</v>
      </c>
      <c r="C5" s="28">
        <v>1000</v>
      </c>
      <c r="D5" s="28">
        <v>1000</v>
      </c>
      <c r="E5" s="6">
        <v>800</v>
      </c>
    </row>
    <row r="6" spans="1:6" ht="12.75">
      <c r="A6" s="4" t="s">
        <v>7</v>
      </c>
      <c r="B6" s="5">
        <v>100</v>
      </c>
      <c r="C6" s="28">
        <v>2200</v>
      </c>
      <c r="D6" s="5">
        <v>1500</v>
      </c>
      <c r="E6" s="6">
        <v>600</v>
      </c>
      <c r="F6" s="45">
        <f>SUM(B6:E6)</f>
        <v>4400</v>
      </c>
    </row>
    <row r="7" spans="1:5" ht="12.75">
      <c r="A7" s="4" t="s">
        <v>8</v>
      </c>
      <c r="B7" s="5">
        <v>80</v>
      </c>
      <c r="C7" s="28">
        <v>1760</v>
      </c>
      <c r="D7" s="5">
        <v>1500</v>
      </c>
      <c r="E7" s="6">
        <v>480</v>
      </c>
    </row>
    <row r="8" spans="1:5" ht="12.75">
      <c r="A8" s="4" t="s">
        <v>26</v>
      </c>
      <c r="B8" s="29">
        <v>3.5</v>
      </c>
      <c r="C8" s="7">
        <v>3.5</v>
      </c>
      <c r="D8" s="7">
        <v>3.5</v>
      </c>
      <c r="E8" s="8">
        <v>3.5</v>
      </c>
    </row>
    <row r="9" spans="1:5" ht="13.5" thickBot="1">
      <c r="A9" s="9" t="s">
        <v>27</v>
      </c>
      <c r="B9" s="30">
        <f>B7*B8</f>
        <v>280</v>
      </c>
      <c r="C9" s="30">
        <f>C7*C8</f>
        <v>6160</v>
      </c>
      <c r="D9" s="30">
        <f>D7*D8</f>
        <v>5250</v>
      </c>
      <c r="E9" s="33">
        <f>E7*E8</f>
        <v>1680</v>
      </c>
    </row>
    <row r="10" spans="1:5" ht="13.5" thickTop="1">
      <c r="A10" s="10" t="s">
        <v>9</v>
      </c>
      <c r="B10" s="11" t="s">
        <v>10</v>
      </c>
      <c r="C10" s="11" t="s">
        <v>11</v>
      </c>
      <c r="D10" s="11" t="s">
        <v>12</v>
      </c>
      <c r="E10" s="12" t="s">
        <v>13</v>
      </c>
    </row>
    <row r="11" spans="1:5" ht="12.75">
      <c r="A11" s="4" t="s">
        <v>14</v>
      </c>
      <c r="B11" s="13" t="s">
        <v>15</v>
      </c>
      <c r="C11" s="14">
        <v>1000</v>
      </c>
      <c r="D11" s="7">
        <v>0.75</v>
      </c>
      <c r="E11" s="31">
        <f aca="true" t="shared" si="0" ref="E11:E20">C11*D11</f>
        <v>750</v>
      </c>
    </row>
    <row r="12" spans="1:5" ht="12.75">
      <c r="A12" s="4" t="s">
        <v>28</v>
      </c>
      <c r="B12" s="13" t="s">
        <v>16</v>
      </c>
      <c r="C12" s="14">
        <v>25</v>
      </c>
      <c r="D12" s="5">
        <v>16</v>
      </c>
      <c r="E12" s="31">
        <f t="shared" si="0"/>
        <v>400</v>
      </c>
    </row>
    <row r="13" spans="1:5" ht="12.75">
      <c r="A13" s="4" t="s">
        <v>29</v>
      </c>
      <c r="B13" s="13" t="s">
        <v>17</v>
      </c>
      <c r="C13" s="14">
        <v>3</v>
      </c>
      <c r="D13" s="5">
        <v>12</v>
      </c>
      <c r="E13" s="31">
        <f t="shared" si="0"/>
        <v>36</v>
      </c>
    </row>
    <row r="14" spans="1:5" ht="12.75">
      <c r="A14" s="4" t="s">
        <v>30</v>
      </c>
      <c r="B14" s="13" t="s">
        <v>18</v>
      </c>
      <c r="C14" s="14">
        <v>1</v>
      </c>
      <c r="D14" s="5">
        <v>250</v>
      </c>
      <c r="E14" s="31">
        <f t="shared" si="0"/>
        <v>250</v>
      </c>
    </row>
    <row r="15" spans="1:5" ht="12.75">
      <c r="A15" s="4" t="s">
        <v>31</v>
      </c>
      <c r="B15" s="13" t="s">
        <v>19</v>
      </c>
      <c r="C15" s="14">
        <v>10</v>
      </c>
      <c r="D15" s="5">
        <v>6</v>
      </c>
      <c r="E15" s="31">
        <f t="shared" si="0"/>
        <v>60</v>
      </c>
    </row>
    <row r="16" spans="1:5" ht="12.75">
      <c r="A16" s="4" t="s">
        <v>32</v>
      </c>
      <c r="B16" s="13" t="s">
        <v>20</v>
      </c>
      <c r="C16" s="14">
        <v>1</v>
      </c>
      <c r="D16" s="5">
        <v>100</v>
      </c>
      <c r="E16" s="31">
        <f t="shared" si="0"/>
        <v>100</v>
      </c>
    </row>
    <row r="17" spans="1:5" ht="12.75">
      <c r="A17" s="4" t="s">
        <v>33</v>
      </c>
      <c r="B17" s="13" t="s">
        <v>21</v>
      </c>
      <c r="C17" s="14">
        <v>2</v>
      </c>
      <c r="D17" s="5">
        <v>100</v>
      </c>
      <c r="E17" s="31">
        <f t="shared" si="0"/>
        <v>200</v>
      </c>
    </row>
    <row r="18" spans="1:5" ht="12.75">
      <c r="A18" s="4" t="s">
        <v>34</v>
      </c>
      <c r="B18" s="13"/>
      <c r="C18" s="14">
        <v>1</v>
      </c>
      <c r="D18" s="5">
        <v>100</v>
      </c>
      <c r="E18" s="31">
        <f t="shared" si="0"/>
        <v>100</v>
      </c>
    </row>
    <row r="19" spans="1:5" ht="12.75">
      <c r="A19" s="4" t="s">
        <v>35</v>
      </c>
      <c r="B19" s="13" t="s">
        <v>22</v>
      </c>
      <c r="C19" s="14">
        <v>70</v>
      </c>
      <c r="D19" s="5">
        <v>6</v>
      </c>
      <c r="E19" s="31">
        <f t="shared" si="0"/>
        <v>420</v>
      </c>
    </row>
    <row r="20" spans="1:5" ht="12.75">
      <c r="A20" s="4" t="s">
        <v>36</v>
      </c>
      <c r="B20" s="13" t="s">
        <v>22</v>
      </c>
      <c r="C20" s="14">
        <v>15</v>
      </c>
      <c r="D20" s="5">
        <v>6</v>
      </c>
      <c r="E20" s="31">
        <f t="shared" si="0"/>
        <v>90</v>
      </c>
    </row>
    <row r="21" spans="1:5" ht="13.5" thickBot="1">
      <c r="A21" s="9" t="s">
        <v>37</v>
      </c>
      <c r="B21" s="16"/>
      <c r="C21" s="16"/>
      <c r="D21" s="16"/>
      <c r="E21" s="32">
        <f>SUM(E11:E20)</f>
        <v>2406</v>
      </c>
    </row>
    <row r="22" spans="1:5" ht="13.5" thickTop="1">
      <c r="A22" s="10" t="s">
        <v>23</v>
      </c>
      <c r="B22" s="11" t="s">
        <v>3</v>
      </c>
      <c r="C22" s="11" t="s">
        <v>4</v>
      </c>
      <c r="D22" s="11" t="s">
        <v>5</v>
      </c>
      <c r="E22" s="12" t="s">
        <v>6</v>
      </c>
    </row>
    <row r="23" spans="1:5" ht="25.5">
      <c r="A23" s="18" t="s">
        <v>52</v>
      </c>
      <c r="B23" s="29">
        <v>88</v>
      </c>
      <c r="C23" s="29">
        <v>1320</v>
      </c>
      <c r="D23" s="29">
        <v>1320</v>
      </c>
      <c r="E23" s="31">
        <v>1320</v>
      </c>
    </row>
    <row r="24" spans="1:5" ht="12.75">
      <c r="A24" s="4" t="s">
        <v>38</v>
      </c>
      <c r="B24" s="29">
        <v>13</v>
      </c>
      <c r="C24" s="29">
        <v>293</v>
      </c>
      <c r="D24" s="29">
        <v>200</v>
      </c>
      <c r="E24" s="31">
        <v>80</v>
      </c>
    </row>
    <row r="25" spans="1:5" ht="12.75">
      <c r="A25" s="4" t="s">
        <v>39</v>
      </c>
      <c r="B25" s="29">
        <v>25</v>
      </c>
      <c r="C25" s="29">
        <v>200</v>
      </c>
      <c r="D25" s="29">
        <v>200</v>
      </c>
      <c r="E25" s="31">
        <v>200</v>
      </c>
    </row>
    <row r="26" spans="1:5" ht="12.75">
      <c r="A26" s="19" t="s">
        <v>40</v>
      </c>
      <c r="B26" s="36"/>
      <c r="C26" s="36"/>
      <c r="D26" s="36"/>
      <c r="E26" s="34"/>
    </row>
    <row r="27" spans="1:5" ht="12.75">
      <c r="A27" s="20" t="s">
        <v>41</v>
      </c>
      <c r="B27" s="29">
        <v>100</v>
      </c>
      <c r="C27" s="36"/>
      <c r="D27" s="36"/>
      <c r="E27" s="34"/>
    </row>
    <row r="28" spans="1:5" ht="12.75">
      <c r="A28" s="20" t="s">
        <v>42</v>
      </c>
      <c r="B28" s="36"/>
      <c r="C28" s="29">
        <v>400</v>
      </c>
      <c r="D28" s="29">
        <v>400</v>
      </c>
      <c r="E28" s="31">
        <v>320</v>
      </c>
    </row>
    <row r="29" spans="1:5" ht="12.75">
      <c r="A29" s="20" t="s">
        <v>43</v>
      </c>
      <c r="B29" s="29">
        <v>27</v>
      </c>
      <c r="C29" s="29">
        <v>603</v>
      </c>
      <c r="D29" s="29">
        <v>411</v>
      </c>
      <c r="E29" s="31">
        <v>165</v>
      </c>
    </row>
    <row r="30" spans="1:5" ht="12.75">
      <c r="A30" s="20" t="s">
        <v>44</v>
      </c>
      <c r="B30" s="29">
        <v>30</v>
      </c>
      <c r="C30" s="29">
        <v>450</v>
      </c>
      <c r="D30" s="29">
        <v>450</v>
      </c>
      <c r="E30" s="31">
        <v>450</v>
      </c>
    </row>
    <row r="31" spans="1:5" ht="13.5" thickBot="1">
      <c r="A31" s="17" t="s">
        <v>45</v>
      </c>
      <c r="B31" s="37">
        <f>SUM(B23:B30)</f>
        <v>283</v>
      </c>
      <c r="C31" s="37">
        <f>SUM(C23:C30)</f>
        <v>3266</v>
      </c>
      <c r="D31" s="37">
        <f>SUM(D23:D30)</f>
        <v>2981</v>
      </c>
      <c r="E31" s="35">
        <f>SUM(E23:E30)</f>
        <v>2535</v>
      </c>
    </row>
    <row r="32" spans="1:5" ht="13.5" thickTop="1">
      <c r="A32" s="21" t="s">
        <v>46</v>
      </c>
      <c r="B32" s="22">
        <f>E21</f>
        <v>2406</v>
      </c>
      <c r="C32" s="23"/>
      <c r="D32" s="23"/>
      <c r="E32" s="24"/>
    </row>
    <row r="33" spans="1:7" ht="12.75">
      <c r="A33" s="25" t="s">
        <v>47</v>
      </c>
      <c r="B33" s="26">
        <f>SUM(B31+B32)</f>
        <v>2689</v>
      </c>
      <c r="C33" s="26">
        <f>C31</f>
        <v>3266</v>
      </c>
      <c r="D33" s="26">
        <f>D31</f>
        <v>2981</v>
      </c>
      <c r="E33" s="27">
        <f>E31</f>
        <v>2535</v>
      </c>
      <c r="F33" s="46">
        <f>SUM(B33:E33)</f>
        <v>11471</v>
      </c>
      <c r="G33" s="40"/>
    </row>
    <row r="34" spans="1:7" ht="12.75">
      <c r="A34" s="25" t="s">
        <v>48</v>
      </c>
      <c r="B34" s="38">
        <f>SUM(B9-B33)</f>
        <v>-2409</v>
      </c>
      <c r="C34" s="26">
        <f>SUM(C9-C33)</f>
        <v>2894</v>
      </c>
      <c r="D34" s="26">
        <f>SUM(D9-D33)</f>
        <v>2269</v>
      </c>
      <c r="E34" s="39">
        <f>SUM(E9-E31)</f>
        <v>-855</v>
      </c>
      <c r="G34" s="42"/>
    </row>
    <row r="35" spans="1:5" ht="12.75">
      <c r="A35" s="4" t="s">
        <v>49</v>
      </c>
      <c r="B35" s="7">
        <f>F33/F6</f>
        <v>2.6070454545454544</v>
      </c>
      <c r="C35" s="13"/>
      <c r="D35" s="13"/>
      <c r="E35" s="15"/>
    </row>
    <row r="36" spans="1:5" ht="12.75">
      <c r="A36" s="4" t="s">
        <v>53</v>
      </c>
      <c r="B36" s="41">
        <f>F33/B8</f>
        <v>3277.4285714285716</v>
      </c>
      <c r="C36" s="13"/>
      <c r="D36" s="13"/>
      <c r="E36" s="15"/>
    </row>
    <row r="37" spans="1:5" ht="12.75">
      <c r="A37" s="4" t="s">
        <v>50</v>
      </c>
      <c r="B37" s="7">
        <f>SUM(E19+E20+B27+B29+B30+C28+C29+C30+D28+D29+D30+E28+E29+E30)</f>
        <v>4316</v>
      </c>
      <c r="C37" s="13"/>
      <c r="D37" s="13"/>
      <c r="E37" s="15"/>
    </row>
    <row r="38" spans="1:5" ht="12.75">
      <c r="A38" s="4" t="s">
        <v>51</v>
      </c>
      <c r="B38" s="41">
        <f>B37/6</f>
        <v>719.3333333333334</v>
      </c>
      <c r="C38" s="13"/>
      <c r="D38" s="13"/>
      <c r="E38" s="15"/>
    </row>
    <row r="39" spans="1:5" ht="13.5" thickBot="1">
      <c r="A39" s="47" t="s">
        <v>24</v>
      </c>
      <c r="B39" s="48"/>
      <c r="C39" s="48"/>
      <c r="D39" s="48"/>
      <c r="E39" s="49"/>
    </row>
    <row r="40" ht="13.5" thickTop="1"/>
  </sheetData>
  <mergeCells count="3">
    <mergeCell ref="A39:E39"/>
    <mergeCell ref="A1:E2"/>
    <mergeCell ref="A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Maryland- AGNR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Elli</cp:lastModifiedBy>
  <cp:lastPrinted>2006-01-24T20:38:41Z</cp:lastPrinted>
  <dcterms:created xsi:type="dcterms:W3CDTF">2003-05-15T16:28:53Z</dcterms:created>
  <dcterms:modified xsi:type="dcterms:W3CDTF">2006-05-31T14:39:02Z</dcterms:modified>
  <cp:category/>
  <cp:version/>
  <cp:contentType/>
  <cp:contentStatus/>
</cp:coreProperties>
</file>