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<sst xmlns="http://schemas.openxmlformats.org/spreadsheetml/2006/main" count="79" uniqueCount="67">
  <si>
    <t>CHOOSE AND CUT CHRISTMAS TREE ENTERPRISE BUDGET</t>
  </si>
  <si>
    <t>INCOME (3-year average for years 7, 8, 9)</t>
  </si>
  <si>
    <t>Unit</t>
  </si>
  <si>
    <t>tree</t>
  </si>
  <si>
    <t xml:space="preserve"> - White Pine</t>
  </si>
  <si>
    <t xml:space="preserve"> - Scotch Pine</t>
  </si>
  <si>
    <t xml:space="preserve"> - Douglas Fir</t>
  </si>
  <si>
    <t xml:space="preserve"> - Other</t>
  </si>
  <si>
    <t>Total number trees sold/year not to exceed</t>
  </si>
  <si>
    <t>1st YEAR ESTABLISHMENT COSTS (for year 0)</t>
  </si>
  <si>
    <t>acre</t>
  </si>
  <si>
    <t>pieces</t>
  </si>
  <si>
    <t>VARIABLE COSTS (3-year average for years 7, 8, 9)</t>
  </si>
  <si>
    <t>year</t>
  </si>
  <si>
    <t xml:space="preserve">farm </t>
  </si>
  <si>
    <t>VARIABLE COSTS (yearly average for years 1-9)</t>
  </si>
  <si>
    <t>Assumptions for Enterprise Analysis:</t>
  </si>
  <si>
    <t xml:space="preserve">1) Area planted was a recently abandoned pasture. </t>
  </si>
  <si>
    <t xml:space="preserve">2) The farm is in a suburban area 30 miles from a large city and has good road access. </t>
  </si>
  <si>
    <t>3) The grower owns the land on which the trees are planted.</t>
  </si>
  <si>
    <t>4) The grower owns a small tractor or driving mower.</t>
  </si>
  <si>
    <t xml:space="preserve">5) Trees are white pines. Spruces and firs will bring higher prices, but costs may differ. </t>
  </si>
  <si>
    <t xml:space="preserve">6 ) Each seedling is planted on a 6' x 6' area; total planting area is 3 acres. </t>
  </si>
  <si>
    <t>7) Stand maintenance includes replacement of lost trees, herbicide, and machinery and labor for mowing 3 times per year.</t>
  </si>
  <si>
    <t xml:space="preserve">8) Shearing starts in year 3 and is most time-consuming in years 5-8. The number provided is an average for the 9 years. </t>
  </si>
  <si>
    <t xml:space="preserve">9) All costs and revenues were averaged over the 3-year production of trees. </t>
  </si>
  <si>
    <t>10) Tree revenues occurred in years 7, 8, and 9.</t>
  </si>
  <si>
    <t>11) All variable costs occur in years 7, 8, and 9, except stand maintenance/labor, which occurs every year.</t>
  </si>
  <si>
    <t xml:space="preserve">12) Average tree price is $25 for a 5-foot tree; $30 for 6-ft, &amp; $35 for 7-ft. It is assumed that there are equal numbers of each size. </t>
  </si>
  <si>
    <t>Cash Flow Analysis</t>
  </si>
  <si>
    <t>Year</t>
  </si>
  <si>
    <t>total</t>
  </si>
  <si>
    <t>$/acre</t>
  </si>
  <si>
    <t>receipts</t>
  </si>
  <si>
    <t>costs</t>
  </si>
  <si>
    <t>net annual returns</t>
  </si>
  <si>
    <t>cumulative net returns</t>
  </si>
  <si>
    <t>Net present value</t>
  </si>
  <si>
    <t>Tree planted / acre:  1200</t>
  </si>
  <si>
    <t>Trees sold / acre (75%):  900</t>
  </si>
  <si>
    <t>Sale of trees, choose and cut</t>
  </si>
  <si>
    <t>Total gross revenue</t>
  </si>
  <si>
    <t>Site preparation costs</t>
  </si>
  <si>
    <t>Trees/acre</t>
  </si>
  <si>
    <t>Planting (chemicals, machinery, labor)</t>
  </si>
  <si>
    <t>Tools (clippers, etc.)</t>
  </si>
  <si>
    <t>Miscellaneous</t>
  </si>
  <si>
    <t>Total fixed costs (1st yr establishment)</t>
  </si>
  <si>
    <t>Selection &amp; coloring</t>
  </si>
  <si>
    <t>Harvesting</t>
  </si>
  <si>
    <t>Advertising</t>
  </si>
  <si>
    <t>Insurance</t>
  </si>
  <si>
    <t>Subtotal variable costs (years 7, 8, 9)</t>
  </si>
  <si>
    <t>Yearly stand maintenance</t>
  </si>
  <si>
    <t>Shearing</t>
  </si>
  <si>
    <t>Subtotal variable costs (years 1-9)</t>
  </si>
  <si>
    <t>Total costs</t>
  </si>
  <si>
    <t>Production time frame:  9 years</t>
  </si>
  <si>
    <t>Acres in trees:  1</t>
  </si>
  <si>
    <t>Costs</t>
  </si>
  <si>
    <t>Net annual returns</t>
  </si>
  <si>
    <t>Cumulative net returns</t>
  </si>
  <si>
    <t>Number Per Year</t>
  </si>
  <si>
    <t xml:space="preserve">Price per Unit ($)  </t>
  </si>
  <si>
    <t>Average $/yr</t>
  </si>
  <si>
    <t xml:space="preserve"> </t>
  </si>
  <si>
    <t xml:space="preserve">Income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</si>
</sst>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7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67" fontId="5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7" fontId="5" fillId="0" borderId="2" xfId="0" applyNumberFormat="1" applyFont="1" applyBorder="1" applyAlignment="1">
      <alignment horizontal="right"/>
    </xf>
    <xf numFmtId="8" fontId="5" fillId="0" borderId="3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/>
    </xf>
    <xf numFmtId="167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3" borderId="29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25">
      <selection activeCell="C53" sqref="C53"/>
    </sheetView>
  </sheetViews>
  <sheetFormatPr defaultColWidth="9.140625" defaultRowHeight="12.75"/>
  <cols>
    <col min="7" max="7" width="9.57421875" style="0" customWidth="1"/>
    <col min="8" max="8" width="16.7109375" style="0" bestFit="1" customWidth="1"/>
    <col min="9" max="9" width="17.57421875" style="0" bestFit="1" customWidth="1"/>
    <col min="10" max="10" width="12.421875" style="0" bestFit="1" customWidth="1"/>
  </cols>
  <sheetData>
    <row r="1" spans="1:10" ht="13.5" thickTop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2"/>
    </row>
    <row r="2" spans="1:12" ht="13.5" thickBot="1">
      <c r="A2" s="43"/>
      <c r="B2" s="44"/>
      <c r="C2" s="44"/>
      <c r="D2" s="44"/>
      <c r="E2" s="44"/>
      <c r="F2" s="44"/>
      <c r="G2" s="44"/>
      <c r="H2" s="44"/>
      <c r="I2" s="44"/>
      <c r="J2" s="45"/>
      <c r="K2" s="1"/>
      <c r="L2" s="1"/>
    </row>
    <row r="3" spans="1:12" ht="13.5" thickTop="1">
      <c r="A3" s="46" t="s">
        <v>57</v>
      </c>
      <c r="B3" s="47"/>
      <c r="C3" s="47"/>
      <c r="D3" s="47"/>
      <c r="E3" s="47"/>
      <c r="F3" s="47"/>
      <c r="G3" s="47"/>
      <c r="H3" s="47" t="s">
        <v>38</v>
      </c>
      <c r="I3" s="47"/>
      <c r="J3" s="50"/>
      <c r="K3" s="1"/>
      <c r="L3" s="1"/>
    </row>
    <row r="4" spans="1:12" ht="13.5" thickBot="1">
      <c r="A4" s="48" t="s">
        <v>58</v>
      </c>
      <c r="B4" s="49"/>
      <c r="C4" s="49"/>
      <c r="D4" s="49"/>
      <c r="E4" s="49"/>
      <c r="F4" s="49"/>
      <c r="G4" s="49"/>
      <c r="H4" s="49" t="s">
        <v>39</v>
      </c>
      <c r="I4" s="49"/>
      <c r="J4" s="51"/>
      <c r="K4" s="1"/>
      <c r="L4" s="1"/>
    </row>
    <row r="5" spans="1:12" ht="13.5" thickTop="1">
      <c r="A5" s="52" t="s">
        <v>1</v>
      </c>
      <c r="B5" s="31"/>
      <c r="C5" s="31"/>
      <c r="D5" s="31"/>
      <c r="E5" s="31"/>
      <c r="F5" s="31"/>
      <c r="G5" s="31" t="s">
        <v>2</v>
      </c>
      <c r="H5" s="31" t="s">
        <v>62</v>
      </c>
      <c r="I5" s="31" t="s">
        <v>63</v>
      </c>
      <c r="J5" s="33" t="s">
        <v>64</v>
      </c>
      <c r="K5" s="1"/>
      <c r="L5" s="1"/>
    </row>
    <row r="6" spans="1:12" ht="12.75">
      <c r="A6" s="53"/>
      <c r="B6" s="32"/>
      <c r="C6" s="32"/>
      <c r="D6" s="32"/>
      <c r="E6" s="32"/>
      <c r="F6" s="32"/>
      <c r="G6" s="32"/>
      <c r="H6" s="32"/>
      <c r="I6" s="32"/>
      <c r="J6" s="34"/>
      <c r="K6" s="1"/>
      <c r="L6" s="1"/>
    </row>
    <row r="7" spans="1:12" ht="12.75">
      <c r="A7" s="54" t="s">
        <v>40</v>
      </c>
      <c r="B7" s="28"/>
      <c r="C7" s="28"/>
      <c r="D7" s="28"/>
      <c r="E7" s="28"/>
      <c r="F7" s="28"/>
      <c r="G7" s="28"/>
      <c r="H7" s="28"/>
      <c r="I7" s="28"/>
      <c r="J7" s="29"/>
      <c r="K7" s="1"/>
      <c r="L7" s="1"/>
    </row>
    <row r="8" spans="1:12" ht="12.75">
      <c r="A8" s="55" t="s">
        <v>4</v>
      </c>
      <c r="B8" s="56"/>
      <c r="C8" s="56"/>
      <c r="D8" s="56"/>
      <c r="E8" s="56"/>
      <c r="F8" s="56"/>
      <c r="G8" s="8"/>
      <c r="H8" s="9">
        <v>100</v>
      </c>
      <c r="I8" s="9">
        <v>30</v>
      </c>
      <c r="J8" s="10">
        <f>H8*I8</f>
        <v>3000</v>
      </c>
      <c r="K8" s="1"/>
      <c r="L8" s="1"/>
    </row>
    <row r="9" spans="1:12" ht="12.75">
      <c r="A9" s="55" t="s">
        <v>5</v>
      </c>
      <c r="B9" s="56"/>
      <c r="C9" s="56"/>
      <c r="D9" s="56"/>
      <c r="E9" s="56"/>
      <c r="F9" s="56"/>
      <c r="G9" s="8"/>
      <c r="H9" s="9">
        <v>100</v>
      </c>
      <c r="I9" s="9">
        <v>25</v>
      </c>
      <c r="J9" s="10">
        <f>H9*I9</f>
        <v>2500</v>
      </c>
      <c r="K9" s="1"/>
      <c r="L9" s="1"/>
    </row>
    <row r="10" spans="1:12" ht="12.75">
      <c r="A10" s="55" t="s">
        <v>6</v>
      </c>
      <c r="B10" s="56"/>
      <c r="C10" s="56"/>
      <c r="D10" s="56"/>
      <c r="E10" s="56"/>
      <c r="F10" s="56"/>
      <c r="G10" s="8"/>
      <c r="H10" s="9">
        <v>100</v>
      </c>
      <c r="I10" s="9">
        <v>35</v>
      </c>
      <c r="J10" s="10">
        <f>H10*I10</f>
        <v>3500</v>
      </c>
      <c r="K10" s="1"/>
      <c r="L10" s="1"/>
    </row>
    <row r="11" spans="1:12" ht="12.75">
      <c r="A11" s="55" t="s">
        <v>7</v>
      </c>
      <c r="B11" s="56"/>
      <c r="C11" s="56"/>
      <c r="D11" s="56"/>
      <c r="E11" s="56"/>
      <c r="F11" s="56"/>
      <c r="G11" s="8"/>
      <c r="H11" s="9">
        <v>0</v>
      </c>
      <c r="I11" s="9">
        <v>0</v>
      </c>
      <c r="J11" s="10">
        <f>H11*I11</f>
        <v>0</v>
      </c>
      <c r="K11" s="1"/>
      <c r="L11" s="1"/>
    </row>
    <row r="12" spans="1:12" ht="12.75">
      <c r="A12" s="60" t="s">
        <v>8</v>
      </c>
      <c r="B12" s="61"/>
      <c r="C12" s="61"/>
      <c r="D12" s="61"/>
      <c r="E12" s="61"/>
      <c r="F12" s="61"/>
      <c r="G12" s="9">
        <v>300</v>
      </c>
      <c r="H12" s="9">
        <f>SUM(H8:H11)</f>
        <v>300</v>
      </c>
      <c r="I12" s="11"/>
      <c r="J12" s="22" t="s">
        <v>65</v>
      </c>
      <c r="K12" s="1"/>
      <c r="L12" s="1"/>
    </row>
    <row r="13" spans="1:12" ht="13.5" thickBot="1">
      <c r="A13" s="38" t="s">
        <v>41</v>
      </c>
      <c r="B13" s="39"/>
      <c r="C13" s="39"/>
      <c r="D13" s="39"/>
      <c r="E13" s="39"/>
      <c r="F13" s="39"/>
      <c r="G13" s="39"/>
      <c r="H13" s="39"/>
      <c r="I13" s="39"/>
      <c r="J13" s="12">
        <f>SUM(J8:J11)</f>
        <v>9000</v>
      </c>
      <c r="K13" s="1"/>
      <c r="L13" s="1"/>
    </row>
    <row r="14" spans="1:12" ht="13.5" thickTop="1">
      <c r="A14" s="67" t="s">
        <v>9</v>
      </c>
      <c r="B14" s="68"/>
      <c r="C14" s="68"/>
      <c r="D14" s="68"/>
      <c r="E14" s="68"/>
      <c r="F14" s="68"/>
      <c r="G14" s="68"/>
      <c r="H14" s="68"/>
      <c r="I14" s="68"/>
      <c r="J14" s="69"/>
      <c r="K14" s="1"/>
      <c r="L14" s="1"/>
    </row>
    <row r="15" spans="1:12" ht="12.75">
      <c r="A15" s="54" t="s">
        <v>42</v>
      </c>
      <c r="B15" s="28"/>
      <c r="C15" s="28"/>
      <c r="D15" s="28"/>
      <c r="E15" s="28"/>
      <c r="F15" s="28"/>
      <c r="G15" s="13" t="s">
        <v>10</v>
      </c>
      <c r="H15" s="14">
        <v>1</v>
      </c>
      <c r="I15" s="14">
        <v>200</v>
      </c>
      <c r="J15" s="15">
        <f>H15*I15</f>
        <v>200</v>
      </c>
      <c r="K15" s="1"/>
      <c r="L15" s="1"/>
    </row>
    <row r="16" spans="1:12" ht="12.75">
      <c r="A16" s="55" t="s">
        <v>43</v>
      </c>
      <c r="B16" s="56"/>
      <c r="C16" s="56"/>
      <c r="D16" s="56"/>
      <c r="E16" s="56"/>
      <c r="F16" s="56"/>
      <c r="G16" s="11" t="s">
        <v>3</v>
      </c>
      <c r="H16" s="9">
        <v>1200</v>
      </c>
      <c r="I16" s="9">
        <v>0.24</v>
      </c>
      <c r="J16" s="15">
        <f>H16*I16</f>
        <v>288</v>
      </c>
      <c r="K16" s="1"/>
      <c r="L16" s="1"/>
    </row>
    <row r="17" spans="1:12" ht="12.75">
      <c r="A17" s="60" t="s">
        <v>44</v>
      </c>
      <c r="B17" s="61"/>
      <c r="C17" s="61"/>
      <c r="D17" s="61"/>
      <c r="E17" s="61"/>
      <c r="F17" s="61"/>
      <c r="G17" s="11" t="s">
        <v>10</v>
      </c>
      <c r="H17" s="9">
        <v>1</v>
      </c>
      <c r="I17" s="9">
        <v>150</v>
      </c>
      <c r="J17" s="15">
        <f>H17*I17</f>
        <v>150</v>
      </c>
      <c r="K17" s="1"/>
      <c r="L17" s="1"/>
    </row>
    <row r="18" spans="1:12" ht="12.75">
      <c r="A18" s="55" t="s">
        <v>45</v>
      </c>
      <c r="B18" s="56"/>
      <c r="C18" s="56"/>
      <c r="D18" s="56"/>
      <c r="E18" s="56"/>
      <c r="F18" s="56"/>
      <c r="G18" s="11" t="s">
        <v>11</v>
      </c>
      <c r="H18" s="9">
        <v>1</v>
      </c>
      <c r="I18" s="9">
        <v>50</v>
      </c>
      <c r="J18" s="15">
        <f>H18*I18</f>
        <v>50</v>
      </c>
      <c r="K18" s="1"/>
      <c r="L18" s="1"/>
    </row>
    <row r="19" spans="1:12" ht="12.75">
      <c r="A19" s="64" t="s">
        <v>46</v>
      </c>
      <c r="B19" s="65"/>
      <c r="C19" s="65"/>
      <c r="D19" s="65"/>
      <c r="E19" s="65"/>
      <c r="F19" s="66"/>
      <c r="G19" s="8"/>
      <c r="H19" s="9">
        <v>1</v>
      </c>
      <c r="I19" s="9">
        <v>200</v>
      </c>
      <c r="J19" s="15">
        <f>H19*I19</f>
        <v>200</v>
      </c>
      <c r="K19" s="1"/>
      <c r="L19" s="1"/>
    </row>
    <row r="20" spans="1:12" ht="13.5" thickBot="1">
      <c r="A20" s="62" t="s">
        <v>47</v>
      </c>
      <c r="B20" s="63"/>
      <c r="C20" s="63"/>
      <c r="D20" s="63"/>
      <c r="E20" s="63"/>
      <c r="F20" s="63"/>
      <c r="G20" s="63"/>
      <c r="H20" s="63"/>
      <c r="I20" s="63"/>
      <c r="J20" s="12">
        <f>SUM(J15:J19)</f>
        <v>888</v>
      </c>
      <c r="K20" s="1" t="s">
        <v>65</v>
      </c>
      <c r="L20" s="1"/>
    </row>
    <row r="21" spans="1:12" ht="13.5" thickTop="1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9"/>
      <c r="K21" s="1"/>
      <c r="L21" s="1"/>
    </row>
    <row r="22" spans="1:12" ht="12.75">
      <c r="A22" s="54" t="s">
        <v>48</v>
      </c>
      <c r="B22" s="28"/>
      <c r="C22" s="28"/>
      <c r="D22" s="28"/>
      <c r="E22" s="28"/>
      <c r="F22" s="28"/>
      <c r="G22" s="13" t="s">
        <v>10</v>
      </c>
      <c r="H22" s="14">
        <v>1</v>
      </c>
      <c r="I22" s="14">
        <v>125</v>
      </c>
      <c r="J22" s="15">
        <f>H22*I22</f>
        <v>125</v>
      </c>
      <c r="K22" s="1"/>
      <c r="L22" s="1"/>
    </row>
    <row r="23" spans="1:12" ht="12.75">
      <c r="A23" s="55" t="s">
        <v>49</v>
      </c>
      <c r="B23" s="56"/>
      <c r="C23" s="56"/>
      <c r="D23" s="56"/>
      <c r="E23" s="56"/>
      <c r="F23" s="56"/>
      <c r="G23" s="11" t="s">
        <v>10</v>
      </c>
      <c r="H23" s="9">
        <v>1</v>
      </c>
      <c r="I23" s="9">
        <v>250</v>
      </c>
      <c r="J23" s="15">
        <f>H23*I23</f>
        <v>250</v>
      </c>
      <c r="K23" s="1"/>
      <c r="L23" s="1"/>
    </row>
    <row r="24" spans="1:12" ht="12.75">
      <c r="A24" s="55" t="s">
        <v>50</v>
      </c>
      <c r="B24" s="56"/>
      <c r="C24" s="56"/>
      <c r="D24" s="56"/>
      <c r="E24" s="56"/>
      <c r="F24" s="56"/>
      <c r="G24" s="11" t="s">
        <v>13</v>
      </c>
      <c r="H24" s="9">
        <v>1</v>
      </c>
      <c r="I24" s="9">
        <v>60</v>
      </c>
      <c r="J24" s="15">
        <f>H24*I24</f>
        <v>60</v>
      </c>
      <c r="K24" s="1"/>
      <c r="L24" s="1"/>
    </row>
    <row r="25" spans="1:12" ht="12.75">
      <c r="A25" s="55" t="s">
        <v>51</v>
      </c>
      <c r="B25" s="56"/>
      <c r="C25" s="56"/>
      <c r="D25" s="56"/>
      <c r="E25" s="56"/>
      <c r="F25" s="56"/>
      <c r="G25" s="11" t="s">
        <v>14</v>
      </c>
      <c r="H25" s="9">
        <v>1</v>
      </c>
      <c r="I25" s="9">
        <v>300</v>
      </c>
      <c r="J25" s="15">
        <f>H25*I25</f>
        <v>300</v>
      </c>
      <c r="K25" s="1"/>
      <c r="L25" s="1"/>
    </row>
    <row r="26" spans="1:12" ht="13.5" thickBot="1">
      <c r="A26" s="38" t="s">
        <v>52</v>
      </c>
      <c r="B26" s="39"/>
      <c r="C26" s="39"/>
      <c r="D26" s="39"/>
      <c r="E26" s="39"/>
      <c r="F26" s="39"/>
      <c r="G26" s="39"/>
      <c r="H26" s="39"/>
      <c r="I26" s="39"/>
      <c r="J26" s="12">
        <f>SUM(J22:J25)</f>
        <v>735</v>
      </c>
      <c r="K26" s="1"/>
      <c r="L26" s="1"/>
    </row>
    <row r="27" spans="1:12" ht="13.5" thickTop="1">
      <c r="A27" s="57" t="s">
        <v>15</v>
      </c>
      <c r="B27" s="58"/>
      <c r="C27" s="58"/>
      <c r="D27" s="58"/>
      <c r="E27" s="58"/>
      <c r="F27" s="58"/>
      <c r="G27" s="58"/>
      <c r="H27" s="58"/>
      <c r="I27" s="58"/>
      <c r="J27" s="59"/>
      <c r="K27" s="1"/>
      <c r="L27" s="1"/>
    </row>
    <row r="28" spans="1:12" ht="12.75">
      <c r="A28" s="54" t="s">
        <v>53</v>
      </c>
      <c r="B28" s="28"/>
      <c r="C28" s="28"/>
      <c r="D28" s="28"/>
      <c r="E28" s="28"/>
      <c r="F28" s="28"/>
      <c r="G28" s="13" t="s">
        <v>10</v>
      </c>
      <c r="H28" s="14">
        <v>1</v>
      </c>
      <c r="I28" s="14">
        <v>150</v>
      </c>
      <c r="J28" s="15">
        <f>H28*I28</f>
        <v>150</v>
      </c>
      <c r="K28" s="1"/>
      <c r="L28" s="1"/>
    </row>
    <row r="29" spans="1:12" ht="12.75">
      <c r="A29" s="55" t="s">
        <v>54</v>
      </c>
      <c r="B29" s="56"/>
      <c r="C29" s="56"/>
      <c r="D29" s="56"/>
      <c r="E29" s="56"/>
      <c r="F29" s="56"/>
      <c r="G29" s="11" t="s">
        <v>10</v>
      </c>
      <c r="H29" s="9">
        <v>1</v>
      </c>
      <c r="I29" s="9">
        <v>100</v>
      </c>
      <c r="J29" s="15">
        <f>H29*I29</f>
        <v>100</v>
      </c>
      <c r="K29" s="1"/>
      <c r="L29" s="1"/>
    </row>
    <row r="30" spans="1:12" ht="12.75">
      <c r="A30" s="35" t="s">
        <v>55</v>
      </c>
      <c r="B30" s="36"/>
      <c r="C30" s="36"/>
      <c r="D30" s="36"/>
      <c r="E30" s="36"/>
      <c r="F30" s="36"/>
      <c r="G30" s="11"/>
      <c r="H30" s="11"/>
      <c r="I30" s="11"/>
      <c r="J30" s="16">
        <f>SUM(J28:J29)</f>
        <v>250</v>
      </c>
      <c r="K30" s="1"/>
      <c r="L30" s="1"/>
    </row>
    <row r="31" spans="1:12" ht="13.5" thickBot="1">
      <c r="A31" s="38" t="s">
        <v>56</v>
      </c>
      <c r="B31" s="39"/>
      <c r="C31" s="39"/>
      <c r="D31" s="39"/>
      <c r="E31" s="39"/>
      <c r="F31" s="39"/>
      <c r="G31" s="39"/>
      <c r="H31" s="39"/>
      <c r="I31" s="39"/>
      <c r="J31" s="17">
        <f>+SUM(J20+J26+J30)</f>
        <v>1873</v>
      </c>
      <c r="K31" s="2"/>
      <c r="L31" s="2"/>
    </row>
    <row r="32" spans="1:12" ht="13.5" thickTop="1">
      <c r="A32" s="70" t="s">
        <v>16</v>
      </c>
      <c r="B32" s="70"/>
      <c r="C32" s="70"/>
      <c r="D32" s="70"/>
      <c r="E32" s="70"/>
      <c r="F32" s="70"/>
      <c r="G32" s="70"/>
      <c r="H32" s="70"/>
      <c r="I32" s="70"/>
      <c r="J32" s="70"/>
      <c r="K32" s="2"/>
      <c r="L32" s="2"/>
    </row>
    <row r="33" spans="1:12" ht="12.75">
      <c r="A33" s="71" t="s">
        <v>17</v>
      </c>
      <c r="B33" s="71"/>
      <c r="C33" s="71"/>
      <c r="D33" s="71"/>
      <c r="E33" s="71"/>
      <c r="F33" s="71"/>
      <c r="G33" s="71"/>
      <c r="H33" s="71"/>
      <c r="I33" s="71"/>
      <c r="J33" s="71"/>
      <c r="K33" s="2"/>
      <c r="L33" s="2"/>
    </row>
    <row r="34" spans="1:12" ht="12.75">
      <c r="A34" s="37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2"/>
      <c r="L34" s="2"/>
    </row>
    <row r="35" spans="1:12" ht="12.75">
      <c r="A35" s="71" t="s">
        <v>19</v>
      </c>
      <c r="B35" s="71"/>
      <c r="C35" s="71"/>
      <c r="D35" s="71"/>
      <c r="E35" s="71"/>
      <c r="F35" s="71"/>
      <c r="G35" s="71"/>
      <c r="H35" s="71"/>
      <c r="I35" s="71"/>
      <c r="J35" s="71"/>
      <c r="K35" s="2"/>
      <c r="L35" s="2"/>
    </row>
    <row r="36" spans="1:12" ht="12.75">
      <c r="A36" s="71" t="s">
        <v>20</v>
      </c>
      <c r="B36" s="71"/>
      <c r="C36" s="71"/>
      <c r="D36" s="71"/>
      <c r="E36" s="71"/>
      <c r="F36" s="71"/>
      <c r="G36" s="71"/>
      <c r="H36" s="71"/>
      <c r="I36" s="71"/>
      <c r="J36" s="71"/>
      <c r="K36" s="2"/>
      <c r="L36" s="2"/>
    </row>
    <row r="37" spans="1:12" ht="12.75">
      <c r="A37" s="37" t="s">
        <v>21</v>
      </c>
      <c r="B37" s="37"/>
      <c r="C37" s="37"/>
      <c r="D37" s="37"/>
      <c r="E37" s="37"/>
      <c r="F37" s="37"/>
      <c r="G37" s="37"/>
      <c r="H37" s="37"/>
      <c r="I37" s="37"/>
      <c r="J37" s="37"/>
      <c r="K37" s="2"/>
      <c r="L37" s="2"/>
    </row>
    <row r="38" spans="1:12" ht="12.75">
      <c r="A38" s="71" t="s">
        <v>22</v>
      </c>
      <c r="B38" s="71"/>
      <c r="C38" s="71"/>
      <c r="D38" s="71"/>
      <c r="E38" s="71"/>
      <c r="F38" s="71"/>
      <c r="G38" s="71"/>
      <c r="H38" s="71"/>
      <c r="I38" s="71"/>
      <c r="J38" s="71"/>
      <c r="K38" s="2"/>
      <c r="L38" s="2"/>
    </row>
    <row r="39" spans="1:12" ht="12.75">
      <c r="A39" s="72" t="s">
        <v>23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2"/>
    </row>
    <row r="40" spans="1:12" ht="12.75" customHeight="1">
      <c r="A40" s="73" t="s">
        <v>24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2"/>
    </row>
    <row r="41" spans="1:12" ht="12.75">
      <c r="A41" s="71" t="s">
        <v>25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2"/>
    </row>
    <row r="42" spans="1:12" ht="12.75">
      <c r="A42" s="71" t="s">
        <v>26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2"/>
    </row>
    <row r="43" spans="1:12" ht="12.75">
      <c r="A43" s="71" t="s">
        <v>27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 ht="12.75">
      <c r="A44" s="37" t="s">
        <v>28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ht="12.75">
      <c r="A45" s="74" t="s">
        <v>29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25"/>
    </row>
    <row r="46" spans="1:13" ht="12.75">
      <c r="A46" s="78"/>
      <c r="B46" s="78"/>
      <c r="C46" s="79" t="s">
        <v>30</v>
      </c>
      <c r="D46" s="79"/>
      <c r="E46" s="79"/>
      <c r="F46" s="79"/>
      <c r="G46" s="79"/>
      <c r="H46" s="79"/>
      <c r="I46" s="79"/>
      <c r="J46" s="79"/>
      <c r="K46" s="79"/>
      <c r="L46" s="79"/>
      <c r="M46" s="20"/>
    </row>
    <row r="47" spans="1:13" ht="12.75">
      <c r="A47" s="78"/>
      <c r="B47" s="78"/>
      <c r="C47" s="18">
        <v>0</v>
      </c>
      <c r="D47" s="18">
        <v>1</v>
      </c>
      <c r="E47" s="18">
        <v>2</v>
      </c>
      <c r="F47" s="18">
        <v>3</v>
      </c>
      <c r="G47" s="18">
        <v>4</v>
      </c>
      <c r="H47" s="18">
        <v>5</v>
      </c>
      <c r="I47" s="18">
        <v>6</v>
      </c>
      <c r="J47" s="18">
        <v>7</v>
      </c>
      <c r="K47" s="18">
        <v>8</v>
      </c>
      <c r="L47" s="18">
        <v>9</v>
      </c>
      <c r="M47" s="18" t="s">
        <v>31</v>
      </c>
    </row>
    <row r="48" spans="1:13" ht="12.75">
      <c r="A48" s="78"/>
      <c r="B48" s="78"/>
      <c r="C48" s="77" t="s">
        <v>32</v>
      </c>
      <c r="D48" s="77"/>
      <c r="E48" s="77"/>
      <c r="F48" s="77"/>
      <c r="G48" s="77"/>
      <c r="H48" s="77"/>
      <c r="I48" s="77"/>
      <c r="J48" s="77"/>
      <c r="K48" s="77"/>
      <c r="L48" s="77"/>
      <c r="M48" s="11"/>
    </row>
    <row r="49" spans="1:13" ht="12.75">
      <c r="A49" s="61" t="s">
        <v>66</v>
      </c>
      <c r="B49" s="61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19">
        <f>J13</f>
        <v>9000</v>
      </c>
      <c r="K49" s="19">
        <f>J13</f>
        <v>9000</v>
      </c>
      <c r="L49" s="19">
        <f>J13</f>
        <v>9000</v>
      </c>
      <c r="M49" s="19">
        <f>SUM(C49:L49)</f>
        <v>27000</v>
      </c>
    </row>
    <row r="50" spans="1:13" ht="12.75">
      <c r="A50" s="61" t="s">
        <v>59</v>
      </c>
      <c r="B50" s="61"/>
      <c r="C50" s="21">
        <f>J20</f>
        <v>888</v>
      </c>
      <c r="D50" s="21">
        <f>J30</f>
        <v>250</v>
      </c>
      <c r="E50" s="21">
        <f>J30</f>
        <v>250</v>
      </c>
      <c r="F50" s="21">
        <f>J30</f>
        <v>250</v>
      </c>
      <c r="G50" s="21">
        <f>J30</f>
        <v>250</v>
      </c>
      <c r="H50" s="21">
        <f>J30</f>
        <v>250</v>
      </c>
      <c r="I50" s="21">
        <f>J30</f>
        <v>250</v>
      </c>
      <c r="J50" s="21">
        <f>J30+J26</f>
        <v>985</v>
      </c>
      <c r="K50" s="21">
        <f>J30+J26</f>
        <v>985</v>
      </c>
      <c r="L50" s="21">
        <f>J30+J26</f>
        <v>985</v>
      </c>
      <c r="M50" s="19">
        <f>SUM(C50:L50)</f>
        <v>5343</v>
      </c>
    </row>
    <row r="51" spans="1:13" ht="12.75">
      <c r="A51" s="61" t="s">
        <v>60</v>
      </c>
      <c r="B51" s="61"/>
      <c r="C51" s="21">
        <f>C49-C50</f>
        <v>-888</v>
      </c>
      <c r="D51" s="21">
        <f aca="true" t="shared" si="0" ref="D51:M51">D49-D50</f>
        <v>-250</v>
      </c>
      <c r="E51" s="21">
        <f t="shared" si="0"/>
        <v>-250</v>
      </c>
      <c r="F51" s="21">
        <f t="shared" si="0"/>
        <v>-250</v>
      </c>
      <c r="G51" s="21">
        <f t="shared" si="0"/>
        <v>-250</v>
      </c>
      <c r="H51" s="21">
        <f t="shared" si="0"/>
        <v>-250</v>
      </c>
      <c r="I51" s="21">
        <f t="shared" si="0"/>
        <v>-250</v>
      </c>
      <c r="J51" s="21">
        <f t="shared" si="0"/>
        <v>8015</v>
      </c>
      <c r="K51" s="21">
        <f t="shared" si="0"/>
        <v>8015</v>
      </c>
      <c r="L51" s="21">
        <f t="shared" si="0"/>
        <v>8015</v>
      </c>
      <c r="M51" s="21">
        <f t="shared" si="0"/>
        <v>21657</v>
      </c>
    </row>
    <row r="52" spans="1:14" ht="12.75">
      <c r="A52" s="61" t="s">
        <v>61</v>
      </c>
      <c r="B52" s="61"/>
      <c r="C52" s="23">
        <f>C51</f>
        <v>-888</v>
      </c>
      <c r="D52" s="23">
        <f>C51+D51</f>
        <v>-1138</v>
      </c>
      <c r="E52" s="21">
        <f>SUM(C51:E51)</f>
        <v>-1388</v>
      </c>
      <c r="F52" s="21">
        <f>SUM(C51:F51)</f>
        <v>-1638</v>
      </c>
      <c r="G52" s="21">
        <f>SUM(C51:G51)</f>
        <v>-1888</v>
      </c>
      <c r="H52" s="21">
        <f>SUM(C51:H51)</f>
        <v>-2138</v>
      </c>
      <c r="I52" s="21">
        <f>SUM(C51:I51)</f>
        <v>-2388</v>
      </c>
      <c r="J52" s="21">
        <f>SUM(C51:J51)</f>
        <v>5627</v>
      </c>
      <c r="K52" s="24">
        <f>SUM(C51:K51)</f>
        <v>13642</v>
      </c>
      <c r="L52" s="24">
        <f>SUM(C51:L51)</f>
        <v>21657</v>
      </c>
      <c r="M52" s="24">
        <f>SUM(C51:M51)</f>
        <v>43314</v>
      </c>
      <c r="N52" s="26"/>
    </row>
    <row r="53" spans="1:14" ht="12.75">
      <c r="A53" s="56" t="s">
        <v>37</v>
      </c>
      <c r="B53" s="80"/>
      <c r="C53" s="30"/>
      <c r="D53" s="9">
        <v>-638</v>
      </c>
      <c r="E53" s="9">
        <v>-227</v>
      </c>
      <c r="F53" s="9">
        <v>-216</v>
      </c>
      <c r="G53" s="9">
        <v>-206</v>
      </c>
      <c r="H53" s="9">
        <v>-196</v>
      </c>
      <c r="I53" s="9">
        <v>-187</v>
      </c>
      <c r="J53" s="21">
        <v>5696</v>
      </c>
      <c r="K53" s="21">
        <v>5425</v>
      </c>
      <c r="L53" s="21">
        <v>5167</v>
      </c>
      <c r="M53" s="21">
        <v>14619</v>
      </c>
      <c r="N53" s="27"/>
    </row>
    <row r="55" ht="12.75">
      <c r="E55" t="s">
        <v>65</v>
      </c>
    </row>
  </sheetData>
  <mergeCells count="59">
    <mergeCell ref="A53:B53"/>
    <mergeCell ref="A51:B51"/>
    <mergeCell ref="A52:B52"/>
    <mergeCell ref="A48:B48"/>
    <mergeCell ref="C48:L48"/>
    <mergeCell ref="A49:B49"/>
    <mergeCell ref="A50:B50"/>
    <mergeCell ref="A46:B46"/>
    <mergeCell ref="C46:L46"/>
    <mergeCell ref="A47:B47"/>
    <mergeCell ref="A45:M45"/>
    <mergeCell ref="A44:L44"/>
    <mergeCell ref="A41:K41"/>
    <mergeCell ref="A42:K42"/>
    <mergeCell ref="A43:L43"/>
    <mergeCell ref="A32:J32"/>
    <mergeCell ref="A33:J33"/>
    <mergeCell ref="A39:K39"/>
    <mergeCell ref="A40:K40"/>
    <mergeCell ref="A38:J38"/>
    <mergeCell ref="A37:J37"/>
    <mergeCell ref="A35:J35"/>
    <mergeCell ref="A36:J36"/>
    <mergeCell ref="A21:J21"/>
    <mergeCell ref="A22:F22"/>
    <mergeCell ref="A23:F23"/>
    <mergeCell ref="A24:F24"/>
    <mergeCell ref="A18:F18"/>
    <mergeCell ref="A20:I20"/>
    <mergeCell ref="A19:F19"/>
    <mergeCell ref="A13:I13"/>
    <mergeCell ref="A14:J14"/>
    <mergeCell ref="A17:F17"/>
    <mergeCell ref="A15:F15"/>
    <mergeCell ref="A16:F16"/>
    <mergeCell ref="A12:F12"/>
    <mergeCell ref="A8:F8"/>
    <mergeCell ref="A9:F9"/>
    <mergeCell ref="A10:F10"/>
    <mergeCell ref="A11:F11"/>
    <mergeCell ref="A25:F25"/>
    <mergeCell ref="A26:I26"/>
    <mergeCell ref="A28:F28"/>
    <mergeCell ref="A29:F29"/>
    <mergeCell ref="A27:J27"/>
    <mergeCell ref="A30:F30"/>
    <mergeCell ref="A34:J34"/>
    <mergeCell ref="A31:I31"/>
    <mergeCell ref="A1:J2"/>
    <mergeCell ref="A3:G3"/>
    <mergeCell ref="A4:G4"/>
    <mergeCell ref="H3:J3"/>
    <mergeCell ref="H4:J4"/>
    <mergeCell ref="A5:F6"/>
    <mergeCell ref="A7:J7"/>
    <mergeCell ref="G5:G6"/>
    <mergeCell ref="H5:H6"/>
    <mergeCell ref="I5:I6"/>
    <mergeCell ref="J5:J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L9"/>
    </sheetView>
  </sheetViews>
  <sheetFormatPr defaultColWidth="9.140625" defaultRowHeight="12.75"/>
  <sheetData>
    <row r="1" spans="1:12" ht="12.7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2.75">
      <c r="A2" s="83"/>
      <c r="B2" s="83"/>
      <c r="C2" s="81" t="s">
        <v>30</v>
      </c>
      <c r="D2" s="81"/>
      <c r="E2" s="81"/>
      <c r="F2" s="81"/>
      <c r="G2" s="81"/>
      <c r="H2" s="81"/>
      <c r="I2" s="81"/>
      <c r="J2" s="81"/>
      <c r="K2" s="81"/>
      <c r="L2" s="6"/>
    </row>
    <row r="3" spans="1:12" ht="12.75">
      <c r="A3" s="83"/>
      <c r="B3" s="83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 t="s">
        <v>31</v>
      </c>
    </row>
    <row r="4" spans="1:12" ht="12.75">
      <c r="A4" s="83"/>
      <c r="B4" s="83"/>
      <c r="C4" s="82" t="s">
        <v>32</v>
      </c>
      <c r="D4" s="82"/>
      <c r="E4" s="82"/>
      <c r="F4" s="82"/>
      <c r="G4" s="82"/>
      <c r="H4" s="82"/>
      <c r="I4" s="82"/>
      <c r="J4" s="82"/>
      <c r="K4" s="82"/>
      <c r="L4" s="2"/>
    </row>
    <row r="5" spans="1:12" ht="12.75">
      <c r="A5" s="37" t="s">
        <v>33</v>
      </c>
      <c r="B5" s="37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4">
        <v>9000</v>
      </c>
      <c r="J5" s="4">
        <v>9000</v>
      </c>
      <c r="K5" s="4">
        <v>9000</v>
      </c>
      <c r="L5" s="4">
        <v>27000</v>
      </c>
    </row>
    <row r="6" spans="1:12" ht="12.75">
      <c r="A6" s="37" t="s">
        <v>34</v>
      </c>
      <c r="B6" s="37"/>
      <c r="C6" s="3">
        <v>670</v>
      </c>
      <c r="D6" s="3">
        <v>250</v>
      </c>
      <c r="E6" s="3">
        <v>250</v>
      </c>
      <c r="F6" s="3">
        <v>250</v>
      </c>
      <c r="G6" s="3">
        <v>250</v>
      </c>
      <c r="H6" s="3">
        <v>250</v>
      </c>
      <c r="I6" s="3">
        <v>985</v>
      </c>
      <c r="J6" s="3">
        <v>985</v>
      </c>
      <c r="K6" s="3">
        <v>985</v>
      </c>
      <c r="L6" s="4">
        <v>4875</v>
      </c>
    </row>
    <row r="7" spans="1:12" ht="12.75">
      <c r="A7" s="37" t="s">
        <v>35</v>
      </c>
      <c r="B7" s="37"/>
      <c r="C7" s="3">
        <v>-670</v>
      </c>
      <c r="D7" s="3">
        <v>-250</v>
      </c>
      <c r="E7" s="3">
        <v>-250</v>
      </c>
      <c r="F7" s="3">
        <v>-250</v>
      </c>
      <c r="G7" s="3">
        <v>-250</v>
      </c>
      <c r="H7" s="3">
        <v>-250</v>
      </c>
      <c r="I7" s="4">
        <v>8015</v>
      </c>
      <c r="J7" s="4">
        <v>8015</v>
      </c>
      <c r="K7" s="4">
        <v>8015</v>
      </c>
      <c r="L7" s="4">
        <v>22125</v>
      </c>
    </row>
    <row r="8" spans="1:12" ht="12.75">
      <c r="A8" s="37" t="s">
        <v>36</v>
      </c>
      <c r="B8" s="37"/>
      <c r="C8" s="3">
        <v>-670</v>
      </c>
      <c r="D8" s="3">
        <v>-920</v>
      </c>
      <c r="E8" s="3">
        <v>-1170</v>
      </c>
      <c r="F8" s="3">
        <v>-1420</v>
      </c>
      <c r="G8" s="3">
        <v>-1670</v>
      </c>
      <c r="H8" s="3">
        <v>-1920</v>
      </c>
      <c r="I8" s="5">
        <v>6095</v>
      </c>
      <c r="J8" s="5">
        <v>14110</v>
      </c>
      <c r="K8" s="5">
        <v>22125</v>
      </c>
      <c r="L8" s="2"/>
    </row>
    <row r="9" spans="1:12" ht="12.75">
      <c r="A9" s="71" t="s">
        <v>37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</row>
  </sheetData>
  <mergeCells count="11">
    <mergeCell ref="A1:L1"/>
    <mergeCell ref="A9:L9"/>
    <mergeCell ref="A7:B7"/>
    <mergeCell ref="A8:B8"/>
    <mergeCell ref="C2:K2"/>
    <mergeCell ref="C4:K4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Maryland- AGNR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Elli</cp:lastModifiedBy>
  <dcterms:created xsi:type="dcterms:W3CDTF">2003-04-22T13:45:14Z</dcterms:created>
  <dcterms:modified xsi:type="dcterms:W3CDTF">2006-05-31T14:37:12Z</dcterms:modified>
  <cp:category/>
  <cp:version/>
  <cp:contentType/>
  <cp:contentStatus/>
</cp:coreProperties>
</file>